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FC-WB\Business Edge\temp\SME Toolit content upload\"/>
    </mc:Choice>
  </mc:AlternateContent>
  <bookViews>
    <workbookView xWindow="0" yWindow="0" windowWidth="23040" windowHeight="8796"/>
  </bookViews>
  <sheets>
    <sheet name="Amira Budget Year 3" sheetId="1" r:id="rId1"/>
  </sheets>
  <definedNames>
    <definedName name="_xlnm.Print_Area" localSheetId="0">'Amira Budget Year 3'!$B$3:$H$31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 s="1"/>
  <c r="D25" i="1"/>
  <c r="I20" i="1"/>
  <c r="G20" i="1"/>
  <c r="D20" i="1"/>
  <c r="F13" i="1"/>
  <c r="G14" i="1" s="1"/>
  <c r="C13" i="1"/>
  <c r="D14" i="1" s="1"/>
  <c r="F11" i="1"/>
  <c r="F7" i="1"/>
  <c r="C7" i="1"/>
  <c r="F6" i="1"/>
  <c r="G8" i="1" s="1"/>
  <c r="C6" i="1"/>
  <c r="D8" i="1" s="1"/>
  <c r="D16" i="1" s="1"/>
  <c r="D21" i="1" s="1"/>
  <c r="D27" i="1" s="1"/>
  <c r="D28" i="1" s="1"/>
  <c r="G16" i="1" l="1"/>
  <c r="G21" i="1" s="1"/>
  <c r="G27" i="1" l="1"/>
  <c r="I21" i="1"/>
  <c r="G28" i="1" l="1"/>
  <c r="I28" i="1" s="1"/>
  <c r="I27" i="1"/>
</calcChain>
</file>

<file path=xl/sharedStrings.xml><?xml version="1.0" encoding="utf-8"?>
<sst xmlns="http://schemas.openxmlformats.org/spreadsheetml/2006/main" count="53" uniqueCount="36">
  <si>
    <t>Current Year</t>
  </si>
  <si>
    <t>Next Year</t>
  </si>
  <si>
    <t>Comment</t>
  </si>
  <si>
    <t>$</t>
  </si>
  <si>
    <t>Sales</t>
  </si>
  <si>
    <t xml:space="preserve"> Cash Sales 98 pieces</t>
  </si>
  <si>
    <t xml:space="preserve"> Cash Sales 147 pieces</t>
  </si>
  <si>
    <t>Sales volume increased by 50%. Ratio of cash and credit sales unchanged</t>
  </si>
  <si>
    <t xml:space="preserve"> Credit Sales 56 piece</t>
  </si>
  <si>
    <t xml:space="preserve"> Credit Sales 84 piece</t>
  </si>
  <si>
    <t>Total Value of Sales</t>
  </si>
  <si>
    <t>Less cost of Goods sold</t>
  </si>
  <si>
    <t>Opening stock of furniture &amp; raw materials</t>
  </si>
  <si>
    <t xml:space="preserve">
50% increase in purchases over last year</t>
  </si>
  <si>
    <t>Purchase of furniture &amp; raw  Materials</t>
  </si>
  <si>
    <t>Less closing stock of furniture &amp; raw materials</t>
  </si>
  <si>
    <t>Gross profit</t>
  </si>
  <si>
    <t>Over 50% increase in gross profit</t>
  </si>
  <si>
    <t>Less Expenses</t>
  </si>
  <si>
    <t>Advertising</t>
  </si>
  <si>
    <t>Other expenses (wages etc)</t>
  </si>
  <si>
    <t>Other expenses (Wages etc)</t>
  </si>
  <si>
    <t>Increase in wages and other costs of 58%</t>
  </si>
  <si>
    <t>Profit or Earnings Before Interest, Tax, Depreciation, and Amortization (EBITDA)</t>
  </si>
  <si>
    <t>Increase of 55%</t>
  </si>
  <si>
    <t>Other charges</t>
  </si>
  <si>
    <t>Interest</t>
  </si>
  <si>
    <t>Increased interest cost due to overdraft</t>
  </si>
  <si>
    <t>Depreciation</t>
  </si>
  <si>
    <t>Retained Profit or Earnings</t>
  </si>
  <si>
    <t xml:space="preserve">43% increase in retained earnings amount </t>
  </si>
  <si>
    <t>Drop of 7%</t>
  </si>
  <si>
    <t>Amira’s budget shows that with a sales increase of 50%, her net profit (retained earnings) will increase by 43%, but net profit as a percentage of sales fell from 10% to 9%.</t>
  </si>
  <si>
    <t>As a percentage of sales</t>
  </si>
  <si>
    <t>As percentage of sales</t>
  </si>
  <si>
    <t>Amira's case: budget with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</si>
</sst>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0" fillId="0" borderId="0" xfId="0" applyBorder="1"/>
    <xf numFmtId="0" fontId="2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right"/>
    </xf>
    <xf numFmtId="164" fontId="0" fillId="0" borderId="0" xfId="0" applyNumberFormat="1" applyBorder="1"/>
    <xf numFmtId="0" fontId="2" fillId="0" borderId="6" xfId="0" applyFont="1" applyBorder="1" applyAlignment="1">
      <alignment horizontal="right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5" xfId="0" applyFont="1" applyBorder="1"/>
    <xf numFmtId="0" fontId="0" fillId="0" borderId="6" xfId="0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0" xfId="0" applyNumberFormat="1"/>
    <xf numFmtId="164" fontId="0" fillId="0" borderId="12" xfId="0" applyNumberFormat="1" applyBorder="1"/>
    <xf numFmtId="2" fontId="0" fillId="0" borderId="0" xfId="0" applyNumberFormat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13" xfId="0" applyNumberFormat="1" applyBorder="1"/>
    <xf numFmtId="164" fontId="0" fillId="0" borderId="14" xfId="0" applyNumberFormat="1" applyBorder="1"/>
    <xf numFmtId="0" fontId="2" fillId="0" borderId="15" xfId="0" applyFont="1" applyBorder="1" applyAlignment="1">
      <alignment horizontal="right"/>
    </xf>
    <xf numFmtId="0" fontId="0" fillId="0" borderId="16" xfId="0" applyBorder="1"/>
    <xf numFmtId="9" fontId="0" fillId="0" borderId="16" xfId="1" applyFont="1" applyBorder="1"/>
    <xf numFmtId="0" fontId="2" fillId="0" borderId="17" xfId="0" applyFont="1" applyBorder="1" applyAlignment="1">
      <alignment horizontal="right"/>
    </xf>
    <xf numFmtId="9" fontId="0" fillId="0" borderId="18" xfId="1" applyFont="1" applyBorder="1"/>
    <xf numFmtId="0" fontId="0" fillId="0" borderId="0" xfId="0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showGridLines="0" tabSelected="1" workbookViewId="0">
      <selection activeCell="E1" sqref="E1"/>
    </sheetView>
  </sheetViews>
  <sheetFormatPr defaultRowHeight="14.4" x14ac:dyDescent="0.3"/>
  <cols>
    <col min="2" max="2" width="39.5546875" customWidth="1"/>
    <col min="5" max="5" width="42.88671875" customWidth="1"/>
    <col min="7" max="7" width="10.33203125" customWidth="1"/>
    <col min="8" max="8" width="45.6640625" customWidth="1"/>
    <col min="9" max="9" width="0" hidden="1" customWidth="1"/>
  </cols>
  <sheetData>
    <row r="1" spans="2:9" ht="18" x14ac:dyDescent="0.35">
      <c r="E1" s="35" t="s">
        <v>35</v>
      </c>
    </row>
    <row r="2" spans="2:9" ht="15" thickBot="1" x14ac:dyDescent="0.35"/>
    <row r="3" spans="2:9" x14ac:dyDescent="0.3">
      <c r="B3" s="36" t="s">
        <v>0</v>
      </c>
      <c r="C3" s="37"/>
      <c r="D3" s="37"/>
      <c r="E3" s="38" t="s">
        <v>1</v>
      </c>
      <c r="F3" s="37"/>
      <c r="G3" s="39"/>
      <c r="H3" s="1" t="s">
        <v>2</v>
      </c>
    </row>
    <row r="4" spans="2:9" x14ac:dyDescent="0.3">
      <c r="B4" s="2"/>
      <c r="C4" s="3" t="s">
        <v>3</v>
      </c>
      <c r="D4" s="3" t="s">
        <v>3</v>
      </c>
      <c r="E4" s="4"/>
      <c r="F4" s="3" t="s">
        <v>3</v>
      </c>
      <c r="G4" s="5" t="s">
        <v>3</v>
      </c>
    </row>
    <row r="5" spans="2:9" x14ac:dyDescent="0.3">
      <c r="B5" s="6" t="s">
        <v>4</v>
      </c>
      <c r="C5" s="7"/>
      <c r="D5" s="7"/>
      <c r="E5" s="8" t="s">
        <v>4</v>
      </c>
      <c r="F5" s="7"/>
      <c r="G5" s="9"/>
    </row>
    <row r="6" spans="2:9" x14ac:dyDescent="0.3">
      <c r="B6" s="10" t="s">
        <v>5</v>
      </c>
      <c r="C6" s="11">
        <f>98*320</f>
        <v>31360</v>
      </c>
      <c r="D6" s="11"/>
      <c r="E6" s="12" t="s">
        <v>6</v>
      </c>
      <c r="F6" s="11">
        <f>147*(320*1.02)</f>
        <v>47980.799999999996</v>
      </c>
      <c r="G6" s="13"/>
      <c r="H6" s="40" t="s">
        <v>7</v>
      </c>
    </row>
    <row r="7" spans="2:9" x14ac:dyDescent="0.3">
      <c r="B7" s="10" t="s">
        <v>8</v>
      </c>
      <c r="C7" s="14">
        <f>56*440</f>
        <v>24640</v>
      </c>
      <c r="D7" s="11"/>
      <c r="E7" s="12" t="s">
        <v>9</v>
      </c>
      <c r="F7" s="11">
        <f>84*(440*1.02)</f>
        <v>37699.200000000004</v>
      </c>
      <c r="G7" s="13"/>
      <c r="H7" s="40"/>
    </row>
    <row r="8" spans="2:9" x14ac:dyDescent="0.3">
      <c r="B8" s="6" t="s">
        <v>10</v>
      </c>
      <c r="C8" s="11"/>
      <c r="D8" s="11">
        <f>SUM(C6:C7)</f>
        <v>56000</v>
      </c>
      <c r="E8" s="8" t="s">
        <v>10</v>
      </c>
      <c r="F8" s="11"/>
      <c r="G8" s="13">
        <f>SUM(F6:F7)</f>
        <v>85680</v>
      </c>
    </row>
    <row r="9" spans="2:9" x14ac:dyDescent="0.3">
      <c r="B9" s="6"/>
      <c r="C9" s="11"/>
      <c r="D9" s="11"/>
      <c r="E9" s="8"/>
      <c r="F9" s="11"/>
      <c r="G9" s="13"/>
    </row>
    <row r="10" spans="2:9" x14ac:dyDescent="0.3">
      <c r="B10" s="6" t="s">
        <v>11</v>
      </c>
      <c r="C10" s="11"/>
      <c r="D10" s="11"/>
      <c r="E10" s="8" t="s">
        <v>11</v>
      </c>
      <c r="F10" s="11"/>
      <c r="G10" s="13"/>
    </row>
    <row r="11" spans="2:9" x14ac:dyDescent="0.3">
      <c r="B11" s="15" t="s">
        <v>12</v>
      </c>
      <c r="C11" s="11">
        <v>4000</v>
      </c>
      <c r="D11" s="11"/>
      <c r="E11" s="16" t="s">
        <v>12</v>
      </c>
      <c r="F11" s="11">
        <f>C14</f>
        <v>6300</v>
      </c>
      <c r="G11" s="13"/>
      <c r="H11" s="40" t="s">
        <v>13</v>
      </c>
    </row>
    <row r="12" spans="2:9" x14ac:dyDescent="0.3">
      <c r="B12" s="15" t="s">
        <v>14</v>
      </c>
      <c r="C12" s="14">
        <v>29000</v>
      </c>
      <c r="D12" s="11"/>
      <c r="E12" s="16" t="s">
        <v>14</v>
      </c>
      <c r="F12" s="14">
        <v>42950</v>
      </c>
      <c r="G12" s="13"/>
      <c r="H12" s="40"/>
    </row>
    <row r="13" spans="2:9" x14ac:dyDescent="0.3">
      <c r="B13" s="17"/>
      <c r="C13" s="11">
        <f>SUM(C11:C12)</f>
        <v>33000</v>
      </c>
      <c r="D13" s="11"/>
      <c r="E13" s="18"/>
      <c r="F13" s="11">
        <f>SUM(F11:F12)</f>
        <v>49250</v>
      </c>
      <c r="G13" s="13"/>
      <c r="H13" s="40"/>
    </row>
    <row r="14" spans="2:9" x14ac:dyDescent="0.3">
      <c r="B14" s="15" t="s">
        <v>15</v>
      </c>
      <c r="C14" s="19">
        <v>6300</v>
      </c>
      <c r="D14" s="11">
        <f>C13-C14</f>
        <v>26700</v>
      </c>
      <c r="E14" s="16" t="s">
        <v>15</v>
      </c>
      <c r="F14" s="19">
        <v>8370</v>
      </c>
      <c r="G14" s="13">
        <f>F13-F14</f>
        <v>40880</v>
      </c>
      <c r="H14" s="40"/>
    </row>
    <row r="15" spans="2:9" x14ac:dyDescent="0.3">
      <c r="B15" s="6"/>
      <c r="C15" s="11"/>
      <c r="D15" s="11"/>
      <c r="E15" s="8"/>
      <c r="F15" s="11"/>
      <c r="G15" s="13"/>
    </row>
    <row r="16" spans="2:9" x14ac:dyDescent="0.3">
      <c r="B16" s="6" t="s">
        <v>16</v>
      </c>
      <c r="C16" s="11"/>
      <c r="D16" s="20">
        <f>D8-D14</f>
        <v>29300</v>
      </c>
      <c r="E16" s="8" t="s">
        <v>16</v>
      </c>
      <c r="F16" s="11"/>
      <c r="G16" s="21">
        <f>G8-G14</f>
        <v>44800</v>
      </c>
      <c r="H16" t="s">
        <v>17</v>
      </c>
      <c r="I16" s="22"/>
    </row>
    <row r="17" spans="2:9" x14ac:dyDescent="0.3">
      <c r="B17" s="2"/>
      <c r="C17" s="7"/>
      <c r="D17" s="7"/>
      <c r="E17" s="4"/>
      <c r="F17" s="11"/>
      <c r="G17" s="13"/>
    </row>
    <row r="18" spans="2:9" x14ac:dyDescent="0.3">
      <c r="B18" s="6" t="s">
        <v>18</v>
      </c>
      <c r="C18" s="11"/>
      <c r="D18" s="11"/>
      <c r="E18" s="8" t="s">
        <v>18</v>
      </c>
      <c r="F18" s="11"/>
      <c r="G18" s="13"/>
    </row>
    <row r="19" spans="2:9" x14ac:dyDescent="0.3">
      <c r="B19" s="17" t="s">
        <v>19</v>
      </c>
      <c r="C19" s="11">
        <v>2100</v>
      </c>
      <c r="D19" s="11"/>
      <c r="E19" s="18" t="s">
        <v>19</v>
      </c>
      <c r="F19" s="11">
        <v>2100</v>
      </c>
      <c r="G19" s="13"/>
    </row>
    <row r="20" spans="2:9" x14ac:dyDescent="0.3">
      <c r="B20" s="17" t="s">
        <v>20</v>
      </c>
      <c r="C20" s="14">
        <v>21200</v>
      </c>
      <c r="D20" s="14">
        <f>SUM(C19:C20)</f>
        <v>23300</v>
      </c>
      <c r="E20" s="18" t="s">
        <v>21</v>
      </c>
      <c r="F20" s="14">
        <v>33400</v>
      </c>
      <c r="G20" s="23">
        <f>SUM(F19:F20)</f>
        <v>35500</v>
      </c>
      <c r="H20" t="s">
        <v>22</v>
      </c>
      <c r="I20" s="24">
        <f>(F20-C20)/C20</f>
        <v>0.57547169811320753</v>
      </c>
    </row>
    <row r="21" spans="2:9" ht="28.8" x14ac:dyDescent="0.3">
      <c r="B21" s="25" t="s">
        <v>23</v>
      </c>
      <c r="C21" s="11"/>
      <c r="D21" s="11">
        <f>D16-D20</f>
        <v>6000</v>
      </c>
      <c r="E21" s="26" t="s">
        <v>23</v>
      </c>
      <c r="F21" s="11"/>
      <c r="G21" s="13">
        <f>G16-G20</f>
        <v>9300</v>
      </c>
      <c r="H21" t="s">
        <v>24</v>
      </c>
      <c r="I21" s="24">
        <f>(G21-D21)/D21</f>
        <v>0.55000000000000004</v>
      </c>
    </row>
    <row r="22" spans="2:9" x14ac:dyDescent="0.3">
      <c r="B22" s="6"/>
      <c r="C22" s="11"/>
      <c r="D22" s="11"/>
      <c r="E22" s="4"/>
      <c r="F22" s="11"/>
      <c r="G22" s="13"/>
      <c r="I22" s="24"/>
    </row>
    <row r="23" spans="2:9" x14ac:dyDescent="0.3">
      <c r="B23" s="6" t="s">
        <v>25</v>
      </c>
      <c r="C23" s="11"/>
      <c r="D23" s="11"/>
      <c r="E23" s="8" t="s">
        <v>25</v>
      </c>
      <c r="F23" s="11"/>
      <c r="G23" s="13"/>
      <c r="I23" s="24"/>
    </row>
    <row r="24" spans="2:9" x14ac:dyDescent="0.3">
      <c r="B24" s="17" t="s">
        <v>26</v>
      </c>
      <c r="C24" s="11">
        <v>198</v>
      </c>
      <c r="D24" s="11"/>
      <c r="E24" s="18" t="s">
        <v>26</v>
      </c>
      <c r="F24" s="11">
        <v>1090</v>
      </c>
      <c r="G24" s="13"/>
      <c r="H24" t="s">
        <v>27</v>
      </c>
      <c r="I24" s="24"/>
    </row>
    <row r="25" spans="2:9" x14ac:dyDescent="0.3">
      <c r="B25" s="17" t="s">
        <v>28</v>
      </c>
      <c r="C25" s="14">
        <v>160</v>
      </c>
      <c r="D25" s="11">
        <f>SUM(C24:C25)</f>
        <v>358</v>
      </c>
      <c r="E25" s="18" t="s">
        <v>28</v>
      </c>
      <c r="F25" s="14">
        <v>160</v>
      </c>
      <c r="G25" s="13">
        <f>SUM(F24:F25)</f>
        <v>1250</v>
      </c>
      <c r="I25" s="24">
        <f t="shared" ref="I25:I28" si="0">(G25-D25)/D25</f>
        <v>2.4916201117318435</v>
      </c>
    </row>
    <row r="26" spans="2:9" x14ac:dyDescent="0.3">
      <c r="B26" s="6"/>
      <c r="C26" s="11"/>
      <c r="D26" s="11"/>
      <c r="E26" s="8"/>
      <c r="F26" s="11"/>
      <c r="G26" s="13"/>
      <c r="I26" s="24"/>
    </row>
    <row r="27" spans="2:9" ht="15" thickBot="1" x14ac:dyDescent="0.35">
      <c r="B27" s="6" t="s">
        <v>29</v>
      </c>
      <c r="C27" s="11"/>
      <c r="D27" s="27">
        <f>D21-D25</f>
        <v>5642</v>
      </c>
      <c r="E27" s="8" t="s">
        <v>29</v>
      </c>
      <c r="F27" s="11"/>
      <c r="G27" s="28">
        <f>G21-G25</f>
        <v>8050</v>
      </c>
      <c r="H27" t="s">
        <v>30</v>
      </c>
      <c r="I27" s="24">
        <f>(G27-D27)/D27</f>
        <v>0.42679900744416871</v>
      </c>
    </row>
    <row r="28" spans="2:9" ht="15.6" thickTop="1" thickBot="1" x14ac:dyDescent="0.35">
      <c r="B28" s="29" t="s">
        <v>34</v>
      </c>
      <c r="C28" s="30"/>
      <c r="D28" s="31">
        <f>D27/D8</f>
        <v>0.10075000000000001</v>
      </c>
      <c r="E28" s="32" t="s">
        <v>33</v>
      </c>
      <c r="F28" s="30"/>
      <c r="G28" s="33">
        <f>G27/G8</f>
        <v>9.3954248366013071E-2</v>
      </c>
      <c r="H28" t="s">
        <v>31</v>
      </c>
      <c r="I28" s="24">
        <f t="shared" si="0"/>
        <v>-6.7451629121458412E-2</v>
      </c>
    </row>
    <row r="30" spans="2:9" x14ac:dyDescent="0.3">
      <c r="B30" s="34" t="s">
        <v>32</v>
      </c>
    </row>
  </sheetData>
  <mergeCells count="4">
    <mergeCell ref="B3:D3"/>
    <mergeCell ref="E3:G3"/>
    <mergeCell ref="H6:H7"/>
    <mergeCell ref="H11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Amira Budget Year 3</vt:lpstr>
      <vt:lpstr>'Amira Budget Year 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Keith</dc:creator>
  <cp:lastModifiedBy>Anna</cp:lastModifiedBy>
  <cp:lastPrinted>2017-04-10T16:32:41Z</cp:lastPrinted>
  <dcterms:created xsi:type="dcterms:W3CDTF">2017-04-10T16:29:13Z</dcterms:created>
  <dcterms:modified xsi:type="dcterms:W3CDTF">2017-06-09T18:04:19Z</dcterms:modified>
</cp:coreProperties>
</file>